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2DO-TRIM-2018\TR-MPAL-2DO-TRIM-2018\1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11" i="1"/>
  <c r="B12" i="1"/>
  <c r="B37" i="1" s="1"/>
  <c r="C12" i="1"/>
  <c r="D12" i="1"/>
  <c r="E12" i="1"/>
  <c r="F12" i="1"/>
  <c r="F37" i="1" s="1"/>
  <c r="G12" i="1"/>
  <c r="G16" i="1"/>
  <c r="G17" i="1"/>
  <c r="G19" i="1"/>
  <c r="G20" i="1"/>
  <c r="G23" i="1"/>
  <c r="B24" i="1"/>
  <c r="C24" i="1"/>
  <c r="C37" i="1" s="1"/>
  <c r="D24" i="1"/>
  <c r="E24" i="1"/>
  <c r="F24" i="1"/>
  <c r="G28" i="1"/>
  <c r="G24" i="1" s="1"/>
  <c r="G30" i="1"/>
  <c r="B31" i="1"/>
  <c r="C31" i="1"/>
  <c r="D31" i="1"/>
  <c r="E31" i="1"/>
  <c r="F31" i="1"/>
  <c r="G31" i="1"/>
  <c r="B33" i="1"/>
  <c r="C33" i="1"/>
  <c r="D33" i="1"/>
  <c r="E33" i="1"/>
  <c r="F33" i="1"/>
  <c r="G34" i="1"/>
  <c r="G33" i="1" s="1"/>
  <c r="G35" i="1"/>
  <c r="D37" i="1"/>
  <c r="E37" i="1"/>
  <c r="B41" i="1"/>
  <c r="C41" i="1"/>
  <c r="D41" i="1"/>
  <c r="D61" i="1" s="1"/>
  <c r="G42" i="1"/>
  <c r="G43" i="1"/>
  <c r="F41" i="1"/>
  <c r="E41" i="1"/>
  <c r="G46" i="1"/>
  <c r="G47" i="1"/>
  <c r="G48" i="1"/>
  <c r="G49" i="1"/>
  <c r="B50" i="1"/>
  <c r="C50" i="1"/>
  <c r="C61" i="1" s="1"/>
  <c r="D50" i="1"/>
  <c r="G50" i="1"/>
  <c r="G51" i="1"/>
  <c r="G52" i="1"/>
  <c r="E50" i="1"/>
  <c r="F50" i="1"/>
  <c r="G54" i="1"/>
  <c r="B55" i="1"/>
  <c r="B61" i="1" s="1"/>
  <c r="C55" i="1"/>
  <c r="D55" i="1"/>
  <c r="E55" i="1"/>
  <c r="F55" i="1"/>
  <c r="G56" i="1"/>
  <c r="G55" i="1" s="1"/>
  <c r="G57" i="1"/>
  <c r="G58" i="1"/>
  <c r="G59" i="1"/>
  <c r="B63" i="1"/>
  <c r="C63" i="1"/>
  <c r="D63" i="1"/>
  <c r="E63" i="1"/>
  <c r="F63" i="1"/>
  <c r="G64" i="1"/>
  <c r="G63" i="1" s="1"/>
  <c r="G69" i="1"/>
  <c r="C66" i="1" l="1"/>
  <c r="D66" i="1"/>
  <c r="B66" i="1"/>
  <c r="G37" i="1"/>
  <c r="F61" i="1"/>
  <c r="F66" i="1" s="1"/>
  <c r="E61" i="1"/>
  <c r="E66" i="1" s="1"/>
  <c r="G41" i="1"/>
  <c r="G61" i="1" s="1"/>
  <c r="G66" i="1" l="1"/>
  <c r="G38" i="1"/>
  <c r="F71" i="1" l="1"/>
  <c r="E71" i="1"/>
  <c r="D71" i="1"/>
  <c r="C71" i="1"/>
  <c r="B71" i="1"/>
  <c r="G70" i="1"/>
  <c r="G71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<sst xmlns="http://schemas.openxmlformats.org/spreadsheetml/2006/main" count="72" uniqueCount="72">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</sst>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wrapText="1" indent="3"/>
    </xf>
    <xf numFmtId="0" fontId="4" fillId="0" borderId="6" xfId="0" applyFont="1" applyFill="1" applyBorder="1" applyAlignment="1">
      <alignment horizontal="left" vertical="center" indent="6"/>
    </xf>
    <xf numFmtId="0" fontId="4" fillId="0" borderId="6" xfId="0" applyFont="1" applyFill="1" applyBorder="1" applyAlignment="1">
      <alignment horizontal="left" indent="6"/>
    </xf>
    <xf numFmtId="0" fontId="4" fillId="0" borderId="6" xfId="0" applyFont="1" applyFill="1" applyBorder="1" applyAlignment="1">
      <alignment horizontal="left" vertical="center" indent="9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 indent="9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left" wrapText="1" indent="9"/>
    </xf>
    <xf numFmtId="0" fontId="4" fillId="0" borderId="6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vertical="center"/>
    </xf>
    <xf numFmtId="4" fontId="4" fillId="0" borderId="6" xfId="0" applyNumberFormat="1" applyFont="1" applyFill="1" applyBorder="1"/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5" xfId="0" applyNumberFormat="1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1352550</xdr:colOff>
      <xdr:row>0</xdr:row>
      <xdr:rowOff>752476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95400" cy="6953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66674</xdr:rowOff>
    </xdr:from>
    <xdr:to>
      <xdr:col>6</xdr:col>
      <xdr:colOff>895349</xdr:colOff>
      <xdr:row>0</xdr:row>
      <xdr:rowOff>723899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4"/>
          <a:ext cx="13525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zoomScaleNormal="82" zoomScaleSheetLayoutView="100" workbookViewId="0">
      <selection sqref="A1:G1"/>
    </sheetView>
  </sheetViews>
  <sheetFormatPr baseColWidth="10" defaultRowHeight="11.25" x14ac:dyDescent="0.2"/>
  <cols>
    <col min="1" max="1" width="53.6640625" style="1" customWidth="1"/>
    <col min="2" max="7" width="16.83203125" style="1" customWidth="1"/>
    <col min="8" max="16384" width="12" style="1"/>
  </cols>
  <sheetData>
    <row r="1" spans="1:7" ht="60.7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6"/>
      <c r="B2" s="30" t="s">
        <v>0</v>
      </c>
      <c r="C2" s="30"/>
      <c r="D2" s="30"/>
      <c r="E2" s="30"/>
      <c r="F2" s="30"/>
      <c r="G2" s="5"/>
    </row>
    <row r="3" spans="1:7" ht="22.5" x14ac:dyDescent="0.2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6" t="s">
        <v>7</v>
      </c>
    </row>
    <row r="4" spans="1:7" x14ac:dyDescent="0.2">
      <c r="A4" s="9" t="s">
        <v>8</v>
      </c>
      <c r="B4" s="21"/>
      <c r="C4" s="21"/>
      <c r="D4" s="21"/>
      <c r="E4" s="21"/>
      <c r="F4" s="21"/>
      <c r="G4" s="21"/>
    </row>
    <row r="5" spans="1:7" x14ac:dyDescent="0.2">
      <c r="A5" s="12" t="s">
        <v>9</v>
      </c>
      <c r="B5" s="31">
        <v>17099190.890000001</v>
      </c>
      <c r="C5" s="31">
        <v>-450000</v>
      </c>
      <c r="D5" s="31">
        <v>16649190.890000001</v>
      </c>
      <c r="E5" s="31">
        <v>14178018.85</v>
      </c>
      <c r="F5" s="31">
        <v>14178018.85</v>
      </c>
      <c r="G5" s="31">
        <v>-2921172.040000001</v>
      </c>
    </row>
    <row r="6" spans="1:7" x14ac:dyDescent="0.2">
      <c r="A6" s="12" t="s">
        <v>10</v>
      </c>
      <c r="B6" s="17"/>
      <c r="C6" s="17"/>
      <c r="D6" s="17"/>
      <c r="E6" s="17"/>
      <c r="F6" s="17"/>
      <c r="G6" s="17">
        <f t="shared" ref="G6:G11" si="0">F6-B6</f>
        <v>0</v>
      </c>
    </row>
    <row r="7" spans="1:7" x14ac:dyDescent="0.2">
      <c r="A7" s="12" t="s">
        <v>11</v>
      </c>
      <c r="B7" s="17"/>
      <c r="C7" s="17"/>
      <c r="D7" s="17"/>
      <c r="E7" s="17"/>
      <c r="F7" s="17"/>
      <c r="G7" s="17">
        <f t="shared" si="0"/>
        <v>0</v>
      </c>
    </row>
    <row r="8" spans="1:7" x14ac:dyDescent="0.2">
      <c r="A8" s="12" t="s">
        <v>12</v>
      </c>
      <c r="B8" s="31">
        <v>10592081.390000001</v>
      </c>
      <c r="C8" s="31">
        <v>-152639.28000000119</v>
      </c>
      <c r="D8" s="31">
        <v>10439442.109999999</v>
      </c>
      <c r="E8" s="31">
        <v>4999065.9800000004</v>
      </c>
      <c r="F8" s="31">
        <v>4999065.9800000004</v>
      </c>
      <c r="G8" s="31">
        <v>-5593015.4100000001</v>
      </c>
    </row>
    <row r="9" spans="1:7" x14ac:dyDescent="0.2">
      <c r="A9" s="12" t="s">
        <v>13</v>
      </c>
      <c r="B9" s="31">
        <v>2151201.0099999998</v>
      </c>
      <c r="C9" s="31">
        <v>-177733.18999999971</v>
      </c>
      <c r="D9" s="31">
        <v>1973467.82</v>
      </c>
      <c r="E9" s="31">
        <v>513684.16</v>
      </c>
      <c r="F9" s="31">
        <v>513684.16</v>
      </c>
      <c r="G9" s="31">
        <v>-1637516.8499999999</v>
      </c>
    </row>
    <row r="10" spans="1:7" x14ac:dyDescent="0.2">
      <c r="A10" s="12" t="s">
        <v>14</v>
      </c>
      <c r="B10" s="31">
        <v>2162740.71</v>
      </c>
      <c r="C10" s="31">
        <v>-491100</v>
      </c>
      <c r="D10" s="31">
        <v>1671640.71</v>
      </c>
      <c r="E10" s="31">
        <v>648592.31999999995</v>
      </c>
      <c r="F10" s="31">
        <v>648592.31999999995</v>
      </c>
      <c r="G10" s="31">
        <v>-1514148.3900000001</v>
      </c>
    </row>
    <row r="11" spans="1:7" x14ac:dyDescent="0.2">
      <c r="A11" s="12" t="s">
        <v>15</v>
      </c>
      <c r="B11" s="17"/>
      <c r="C11" s="17"/>
      <c r="D11" s="17"/>
      <c r="E11" s="17"/>
      <c r="F11" s="17"/>
      <c r="G11" s="17">
        <f t="shared" si="0"/>
        <v>0</v>
      </c>
    </row>
    <row r="12" spans="1:7" x14ac:dyDescent="0.2">
      <c r="A12" s="13" t="s">
        <v>16</v>
      </c>
      <c r="B12" s="17">
        <f>SUM(B13:B23)</f>
        <v>97447234.719999999</v>
      </c>
      <c r="C12" s="17">
        <f t="shared" ref="C12:F12" si="1">SUM(C13:C23)</f>
        <v>625930</v>
      </c>
      <c r="D12" s="17">
        <f t="shared" si="1"/>
        <v>98073164.719999999</v>
      </c>
      <c r="E12" s="17">
        <f t="shared" si="1"/>
        <v>49608218.789999999</v>
      </c>
      <c r="F12" s="17">
        <f t="shared" si="1"/>
        <v>49608218.789999999</v>
      </c>
      <c r="G12" s="17">
        <f>SUM(G13:G23)</f>
        <v>-47839015.93</v>
      </c>
    </row>
    <row r="13" spans="1:7" x14ac:dyDescent="0.2">
      <c r="A13" s="14" t="s">
        <v>17</v>
      </c>
      <c r="B13" s="31">
        <v>56862948.75</v>
      </c>
      <c r="C13" s="31">
        <v>0</v>
      </c>
      <c r="D13" s="31">
        <v>56862948.75</v>
      </c>
      <c r="E13" s="31">
        <v>28191310.829999998</v>
      </c>
      <c r="F13" s="31">
        <v>28191310.829999998</v>
      </c>
      <c r="G13" s="31">
        <v>-28671637.920000002</v>
      </c>
    </row>
    <row r="14" spans="1:7" x14ac:dyDescent="0.2">
      <c r="A14" s="14" t="s">
        <v>18</v>
      </c>
      <c r="B14" s="31">
        <v>23577397.850000001</v>
      </c>
      <c r="C14" s="31">
        <v>0</v>
      </c>
      <c r="D14" s="31">
        <v>23577397.850000001</v>
      </c>
      <c r="E14" s="31">
        <v>11931722.1</v>
      </c>
      <c r="F14" s="31">
        <v>11931722.1</v>
      </c>
      <c r="G14" s="31">
        <v>-11645675.750000002</v>
      </c>
    </row>
    <row r="15" spans="1:7" x14ac:dyDescent="0.2">
      <c r="A15" s="14" t="s">
        <v>19</v>
      </c>
      <c r="B15" s="31">
        <v>3558764.18</v>
      </c>
      <c r="C15" s="31">
        <v>0</v>
      </c>
      <c r="D15" s="31">
        <v>3558764.18</v>
      </c>
      <c r="E15" s="31">
        <v>1748217.11</v>
      </c>
      <c r="F15" s="31">
        <v>1748217.11</v>
      </c>
      <c r="G15" s="31">
        <v>-1810547.07</v>
      </c>
    </row>
    <row r="16" spans="1:7" x14ac:dyDescent="0.2">
      <c r="A16" s="14" t="s">
        <v>20</v>
      </c>
      <c r="B16" s="17"/>
      <c r="C16" s="17"/>
      <c r="D16" s="17"/>
      <c r="E16" s="17"/>
      <c r="F16" s="17"/>
      <c r="G16" s="17">
        <f t="shared" ref="G14:G23" si="2">F16-B16</f>
        <v>0</v>
      </c>
    </row>
    <row r="17" spans="1:7" x14ac:dyDescent="0.2">
      <c r="A17" s="14" t="s">
        <v>21</v>
      </c>
      <c r="B17" s="17"/>
      <c r="C17" s="17"/>
      <c r="D17" s="17"/>
      <c r="E17" s="17"/>
      <c r="F17" s="17"/>
      <c r="G17" s="17">
        <f t="shared" si="2"/>
        <v>0</v>
      </c>
    </row>
    <row r="18" spans="1:7" x14ac:dyDescent="0.2">
      <c r="A18" s="14" t="s">
        <v>22</v>
      </c>
      <c r="B18" s="31">
        <v>2429041.0499999998</v>
      </c>
      <c r="C18" s="31">
        <v>0</v>
      </c>
      <c r="D18" s="31">
        <v>2429041.0499999998</v>
      </c>
      <c r="E18" s="31">
        <v>1010883.29</v>
      </c>
      <c r="F18" s="31">
        <v>1010883.29</v>
      </c>
      <c r="G18" s="31">
        <v>-1418157.7599999998</v>
      </c>
    </row>
    <row r="19" spans="1:7" x14ac:dyDescent="0.2">
      <c r="A19" s="14" t="s">
        <v>23</v>
      </c>
      <c r="B19" s="17"/>
      <c r="C19" s="17"/>
      <c r="D19" s="17"/>
      <c r="E19" s="17"/>
      <c r="F19" s="17"/>
      <c r="G19" s="17">
        <f t="shared" si="2"/>
        <v>0</v>
      </c>
    </row>
    <row r="20" spans="1:7" x14ac:dyDescent="0.2">
      <c r="A20" s="14" t="s">
        <v>24</v>
      </c>
      <c r="B20" s="17"/>
      <c r="C20" s="17"/>
      <c r="D20" s="17"/>
      <c r="E20" s="17"/>
      <c r="F20" s="17"/>
      <c r="G20" s="17">
        <f t="shared" si="2"/>
        <v>0</v>
      </c>
    </row>
    <row r="21" spans="1:7" x14ac:dyDescent="0.2">
      <c r="A21" s="14" t="s">
        <v>25</v>
      </c>
      <c r="B21" s="31">
        <v>2519082.89</v>
      </c>
      <c r="C21" s="31">
        <v>0</v>
      </c>
      <c r="D21" s="31">
        <v>2519082.89</v>
      </c>
      <c r="E21" s="31">
        <v>1204533.46</v>
      </c>
      <c r="F21" s="31">
        <v>1204533.46</v>
      </c>
      <c r="G21" s="31">
        <v>-1314549.4300000002</v>
      </c>
    </row>
    <row r="22" spans="1:7" x14ac:dyDescent="0.2">
      <c r="A22" s="14" t="s">
        <v>26</v>
      </c>
      <c r="B22" s="31">
        <v>8500000</v>
      </c>
      <c r="C22" s="31">
        <v>625930</v>
      </c>
      <c r="D22" s="31">
        <v>9125930</v>
      </c>
      <c r="E22" s="31">
        <v>5521552</v>
      </c>
      <c r="F22" s="31">
        <v>5521552</v>
      </c>
      <c r="G22" s="31">
        <v>-2978448</v>
      </c>
    </row>
    <row r="23" spans="1:7" x14ac:dyDescent="0.2">
      <c r="A23" s="14" t="s">
        <v>27</v>
      </c>
      <c r="B23" s="17"/>
      <c r="C23" s="17"/>
      <c r="D23" s="17"/>
      <c r="E23" s="17"/>
      <c r="F23" s="17"/>
      <c r="G23" s="17">
        <f t="shared" si="2"/>
        <v>0</v>
      </c>
    </row>
    <row r="24" spans="1:7" x14ac:dyDescent="0.2">
      <c r="A24" s="12" t="s">
        <v>28</v>
      </c>
      <c r="B24" s="17">
        <f>SUM(B25:B29)</f>
        <v>2067176.87</v>
      </c>
      <c r="C24" s="17">
        <f t="shared" ref="C24:G24" si="3">SUM(C25:C29)</f>
        <v>1.0000000009313226E-2</v>
      </c>
      <c r="D24" s="17">
        <f t="shared" si="3"/>
        <v>2067176.8800000001</v>
      </c>
      <c r="E24" s="17">
        <f t="shared" si="3"/>
        <v>1197777.2</v>
      </c>
      <c r="F24" s="17">
        <f t="shared" si="3"/>
        <v>1197777.2</v>
      </c>
      <c r="G24" s="17">
        <f t="shared" si="3"/>
        <v>-869399.67</v>
      </c>
    </row>
    <row r="25" spans="1:7" x14ac:dyDescent="0.2">
      <c r="A25" s="14" t="s">
        <v>29</v>
      </c>
      <c r="B25" s="31">
        <v>13997.74</v>
      </c>
      <c r="C25" s="31">
        <v>0</v>
      </c>
      <c r="D25" s="31">
        <v>13997.74</v>
      </c>
      <c r="E25" s="31">
        <v>5490.32</v>
      </c>
      <c r="F25" s="31">
        <v>5490.32</v>
      </c>
      <c r="G25" s="31">
        <v>-8507.42</v>
      </c>
    </row>
    <row r="26" spans="1:7" x14ac:dyDescent="0.2">
      <c r="A26" s="14" t="s">
        <v>30</v>
      </c>
      <c r="B26" s="31">
        <v>147744.09</v>
      </c>
      <c r="C26" s="31">
        <v>0</v>
      </c>
      <c r="D26" s="31">
        <v>147744.09</v>
      </c>
      <c r="E26" s="31">
        <v>88324.38</v>
      </c>
      <c r="F26" s="31">
        <v>88324.38</v>
      </c>
      <c r="G26" s="31">
        <v>-59419.709999999992</v>
      </c>
    </row>
    <row r="27" spans="1:7" x14ac:dyDescent="0.2">
      <c r="A27" s="14" t="s">
        <v>31</v>
      </c>
      <c r="B27" s="31">
        <v>1108743.57</v>
      </c>
      <c r="C27" s="31">
        <v>1.0000000009313226E-2</v>
      </c>
      <c r="D27" s="31">
        <v>1108743.58</v>
      </c>
      <c r="E27" s="31">
        <v>540779.54</v>
      </c>
      <c r="F27" s="31">
        <v>540779.54</v>
      </c>
      <c r="G27" s="31">
        <v>-567964.03</v>
      </c>
    </row>
    <row r="28" spans="1:7" x14ac:dyDescent="0.2">
      <c r="A28" s="14" t="s">
        <v>32</v>
      </c>
      <c r="B28" s="17"/>
      <c r="C28" s="17"/>
      <c r="D28" s="17"/>
      <c r="E28" s="17"/>
      <c r="F28" s="17"/>
      <c r="G28" s="17">
        <f t="shared" ref="G27:G30" si="4">F28-B28</f>
        <v>0</v>
      </c>
    </row>
    <row r="29" spans="1:7" x14ac:dyDescent="0.2">
      <c r="A29" s="14" t="s">
        <v>33</v>
      </c>
      <c r="B29" s="31">
        <v>796691.47</v>
      </c>
      <c r="C29" s="31">
        <v>0</v>
      </c>
      <c r="D29" s="31">
        <v>796691.47</v>
      </c>
      <c r="E29" s="31">
        <v>563182.96</v>
      </c>
      <c r="F29" s="31">
        <v>563182.96</v>
      </c>
      <c r="G29" s="31">
        <v>-233508.51</v>
      </c>
    </row>
    <row r="30" spans="1:7" x14ac:dyDescent="0.2">
      <c r="A30" s="12" t="s">
        <v>34</v>
      </c>
      <c r="B30" s="17"/>
      <c r="C30" s="17"/>
      <c r="D30" s="17"/>
      <c r="E30" s="17"/>
      <c r="F30" s="17"/>
      <c r="G30" s="17">
        <f t="shared" si="4"/>
        <v>0</v>
      </c>
    </row>
    <row r="31" spans="1:7" x14ac:dyDescent="0.2">
      <c r="A31" s="12" t="s">
        <v>35</v>
      </c>
      <c r="B31" s="17">
        <f>B32</f>
        <v>0</v>
      </c>
      <c r="C31" s="17">
        <f t="shared" ref="C31:F31" si="5">C32</f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>G32</f>
        <v>0</v>
      </c>
    </row>
    <row r="32" spans="1:7" x14ac:dyDescent="0.2">
      <c r="A32" s="14" t="s">
        <v>36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x14ac:dyDescent="0.2">
      <c r="A33" s="12" t="s">
        <v>37</v>
      </c>
      <c r="B33" s="17">
        <f>B34+B35</f>
        <v>0</v>
      </c>
      <c r="C33" s="17">
        <f t="shared" ref="C33:G33" si="6">C34+C35</f>
        <v>0</v>
      </c>
      <c r="D33" s="17">
        <f t="shared" si="6"/>
        <v>0</v>
      </c>
      <c r="E33" s="17">
        <f t="shared" si="6"/>
        <v>0</v>
      </c>
      <c r="F33" s="17">
        <f t="shared" si="6"/>
        <v>0</v>
      </c>
      <c r="G33" s="17">
        <f t="shared" si="6"/>
        <v>0</v>
      </c>
    </row>
    <row r="34" spans="1:7" x14ac:dyDescent="0.2">
      <c r="A34" s="14" t="s">
        <v>38</v>
      </c>
      <c r="B34" s="17"/>
      <c r="C34" s="17"/>
      <c r="D34" s="17"/>
      <c r="E34" s="17"/>
      <c r="F34" s="17"/>
      <c r="G34" s="17">
        <f>F34-B34</f>
        <v>0</v>
      </c>
    </row>
    <row r="35" spans="1:7" x14ac:dyDescent="0.2">
      <c r="A35" s="14" t="s">
        <v>39</v>
      </c>
      <c r="B35" s="17"/>
      <c r="C35" s="17"/>
      <c r="D35" s="17"/>
      <c r="E35" s="17"/>
      <c r="F35" s="17"/>
      <c r="G35" s="17">
        <f>F35-B35</f>
        <v>0</v>
      </c>
    </row>
    <row r="36" spans="1:7" x14ac:dyDescent="0.2">
      <c r="A36" s="15"/>
      <c r="B36" s="17"/>
      <c r="C36" s="17"/>
      <c r="D36" s="17"/>
      <c r="E36" s="17"/>
      <c r="F36" s="17"/>
      <c r="G36" s="17"/>
    </row>
    <row r="37" spans="1:7" ht="15.75" customHeight="1" x14ac:dyDescent="0.2">
      <c r="A37" s="10" t="s">
        <v>40</v>
      </c>
      <c r="B37" s="22">
        <f>SUM(B5,B6,B7,B8,B9,B10,B11,B12,B24,B30,B31,B33)</f>
        <v>131519625.59</v>
      </c>
      <c r="C37" s="22">
        <f t="shared" ref="C37:E37" si="7">SUM(C5,C6,C7,C8,C9,C10,C11,C12,C24,C30,C31,C33)</f>
        <v>-645542.46000000089</v>
      </c>
      <c r="D37" s="22">
        <f t="shared" si="7"/>
        <v>130874083.13</v>
      </c>
      <c r="E37" s="22">
        <f t="shared" si="7"/>
        <v>71145357.299999997</v>
      </c>
      <c r="F37" s="22">
        <f>SUM(F5,F6,F7,F8,F9,F10,F11,F12,F24,F30,F31,F33)</f>
        <v>71145357.299999997</v>
      </c>
      <c r="G37" s="22">
        <f>SUM(G5,G6,G7,G8,G9,G10,G11,G12,G24,G30,G31,G33)</f>
        <v>-60374268.290000007</v>
      </c>
    </row>
    <row r="38" spans="1:7" ht="21.75" customHeight="1" x14ac:dyDescent="0.2">
      <c r="A38" s="10" t="s">
        <v>41</v>
      </c>
      <c r="B38" s="23"/>
      <c r="C38" s="23"/>
      <c r="D38" s="23"/>
      <c r="E38" s="23"/>
      <c r="F38" s="23"/>
      <c r="G38" s="22">
        <f>IF(G37&gt;0,G37,0)</f>
        <v>0</v>
      </c>
    </row>
    <row r="39" spans="1:7" x14ac:dyDescent="0.2">
      <c r="A39" s="15"/>
      <c r="B39" s="24"/>
      <c r="C39" s="24"/>
      <c r="D39" s="24"/>
      <c r="E39" s="24"/>
      <c r="F39" s="24"/>
      <c r="G39" s="24"/>
    </row>
    <row r="40" spans="1:7" x14ac:dyDescent="0.2">
      <c r="A40" s="10" t="s">
        <v>42</v>
      </c>
      <c r="B40" s="24"/>
      <c r="C40" s="24"/>
      <c r="D40" s="24"/>
      <c r="E40" s="24"/>
      <c r="F40" s="24"/>
      <c r="G40" s="24"/>
    </row>
    <row r="41" spans="1:7" x14ac:dyDescent="0.2">
      <c r="A41" s="12" t="s">
        <v>43</v>
      </c>
      <c r="B41" s="17">
        <f>SUM(B42:B49)</f>
        <v>95227675.969999999</v>
      </c>
      <c r="C41" s="17">
        <f t="shared" ref="C41:G41" si="8">SUM(C42:C49)</f>
        <v>2302713.2199999914</v>
      </c>
      <c r="D41" s="17">
        <f t="shared" si="8"/>
        <v>97530389.189999998</v>
      </c>
      <c r="E41" s="17">
        <f t="shared" si="8"/>
        <v>54142601.150000006</v>
      </c>
      <c r="F41" s="17">
        <f t="shared" si="8"/>
        <v>54142601.150000006</v>
      </c>
      <c r="G41" s="17">
        <f t="shared" si="8"/>
        <v>-41085074.820000008</v>
      </c>
    </row>
    <row r="42" spans="1:7" ht="22.5" x14ac:dyDescent="0.2">
      <c r="A42" s="16" t="s">
        <v>44</v>
      </c>
      <c r="B42" s="17"/>
      <c r="C42" s="17"/>
      <c r="D42" s="17"/>
      <c r="E42" s="17"/>
      <c r="F42" s="17"/>
      <c r="G42" s="17">
        <f>F42-B42</f>
        <v>0</v>
      </c>
    </row>
    <row r="43" spans="1:7" ht="22.5" x14ac:dyDescent="0.2">
      <c r="A43" s="16" t="s">
        <v>45</v>
      </c>
      <c r="B43" s="17"/>
      <c r="C43" s="17"/>
      <c r="D43" s="17"/>
      <c r="E43" s="17"/>
      <c r="F43" s="17"/>
      <c r="G43" s="17">
        <f t="shared" ref="G43:G49" si="9">F43-B43</f>
        <v>0</v>
      </c>
    </row>
    <row r="44" spans="1:7" ht="22.5" x14ac:dyDescent="0.2">
      <c r="A44" s="16" t="s">
        <v>46</v>
      </c>
      <c r="B44" s="31">
        <v>46334472.020000003</v>
      </c>
      <c r="C44" s="31">
        <v>1698808.599999994</v>
      </c>
      <c r="D44" s="31">
        <v>48033280.619999997</v>
      </c>
      <c r="E44" s="31">
        <v>29363683.760000002</v>
      </c>
      <c r="F44" s="31">
        <v>29363683.760000002</v>
      </c>
      <c r="G44" s="31">
        <v>-16970788.260000002</v>
      </c>
    </row>
    <row r="45" spans="1:7" ht="33.75" x14ac:dyDescent="0.2">
      <c r="A45" s="16" t="s">
        <v>47</v>
      </c>
      <c r="B45" s="31">
        <v>48893203.950000003</v>
      </c>
      <c r="C45" s="31">
        <v>603904.61999999732</v>
      </c>
      <c r="D45" s="31">
        <v>49497108.57</v>
      </c>
      <c r="E45" s="31">
        <v>24778917.390000001</v>
      </c>
      <c r="F45" s="31">
        <v>24778917.390000001</v>
      </c>
      <c r="G45" s="31">
        <v>-24114286.560000002</v>
      </c>
    </row>
    <row r="46" spans="1:7" x14ac:dyDescent="0.2">
      <c r="A46" s="16" t="s">
        <v>48</v>
      </c>
      <c r="B46" s="17"/>
      <c r="C46" s="17"/>
      <c r="D46" s="17"/>
      <c r="E46" s="17"/>
      <c r="F46" s="17"/>
      <c r="G46" s="17">
        <f t="shared" si="9"/>
        <v>0</v>
      </c>
    </row>
    <row r="47" spans="1:7" ht="22.5" x14ac:dyDescent="0.2">
      <c r="A47" s="16" t="s">
        <v>49</v>
      </c>
      <c r="B47" s="17"/>
      <c r="C47" s="17"/>
      <c r="D47" s="17"/>
      <c r="E47" s="17"/>
      <c r="F47" s="17"/>
      <c r="G47" s="17">
        <f t="shared" si="9"/>
        <v>0</v>
      </c>
    </row>
    <row r="48" spans="1:7" ht="22.5" x14ac:dyDescent="0.2">
      <c r="A48" s="18" t="s">
        <v>50</v>
      </c>
      <c r="B48" s="17"/>
      <c r="C48" s="17"/>
      <c r="D48" s="17"/>
      <c r="E48" s="17"/>
      <c r="F48" s="17"/>
      <c r="G48" s="17">
        <f t="shared" si="9"/>
        <v>0</v>
      </c>
    </row>
    <row r="49" spans="1:7" x14ac:dyDescent="0.2">
      <c r="A49" s="14" t="s">
        <v>51</v>
      </c>
      <c r="B49" s="17"/>
      <c r="C49" s="17"/>
      <c r="D49" s="17"/>
      <c r="E49" s="17"/>
      <c r="F49" s="17"/>
      <c r="G49" s="17">
        <f t="shared" si="9"/>
        <v>0</v>
      </c>
    </row>
    <row r="50" spans="1:7" x14ac:dyDescent="0.2">
      <c r="A50" s="12" t="s">
        <v>52</v>
      </c>
      <c r="B50" s="17">
        <f>SUM(B51:B54)</f>
        <v>14250030.27</v>
      </c>
      <c r="C50" s="17">
        <f t="shared" ref="C50:G50" si="10">SUM(C51:C54)</f>
        <v>111415.6099999994</v>
      </c>
      <c r="D50" s="17">
        <f t="shared" si="10"/>
        <v>14138614.66</v>
      </c>
      <c r="E50" s="17">
        <f t="shared" si="10"/>
        <v>7356119.6300000008</v>
      </c>
      <c r="F50" s="17">
        <f t="shared" si="10"/>
        <v>7356119.6300000008</v>
      </c>
      <c r="G50" s="17">
        <f t="shared" si="10"/>
        <v>-6893910.6399999987</v>
      </c>
    </row>
    <row r="51" spans="1:7" x14ac:dyDescent="0.2">
      <c r="A51" s="18" t="s">
        <v>53</v>
      </c>
      <c r="B51" s="17"/>
      <c r="C51" s="17"/>
      <c r="D51" s="17"/>
      <c r="E51" s="17"/>
      <c r="F51" s="17"/>
      <c r="G51" s="17">
        <f>F51-B51</f>
        <v>0</v>
      </c>
    </row>
    <row r="52" spans="1:7" x14ac:dyDescent="0.2">
      <c r="A52" s="16" t="s">
        <v>54</v>
      </c>
      <c r="B52" s="17"/>
      <c r="C52" s="17"/>
      <c r="D52" s="17"/>
      <c r="E52" s="17"/>
      <c r="F52" s="17"/>
      <c r="G52" s="17">
        <f t="shared" ref="G52:G54" si="11">F52-B52</f>
        <v>0</v>
      </c>
    </row>
    <row r="53" spans="1:7" x14ac:dyDescent="0.2">
      <c r="A53" s="16" t="s">
        <v>55</v>
      </c>
      <c r="B53" s="31">
        <v>14250030.27</v>
      </c>
      <c r="C53" s="31">
        <v>111415.6099999994</v>
      </c>
      <c r="D53" s="31">
        <v>14138614.66</v>
      </c>
      <c r="E53" s="31">
        <v>7356119.6300000008</v>
      </c>
      <c r="F53" s="31">
        <v>7356119.6300000008</v>
      </c>
      <c r="G53" s="31">
        <v>-6893910.6399999987</v>
      </c>
    </row>
    <row r="54" spans="1:7" x14ac:dyDescent="0.2">
      <c r="A54" s="18" t="s">
        <v>56</v>
      </c>
      <c r="B54" s="17"/>
      <c r="C54" s="17"/>
      <c r="D54" s="17"/>
      <c r="E54" s="17"/>
      <c r="F54" s="17"/>
      <c r="G54" s="17">
        <f t="shared" si="11"/>
        <v>0</v>
      </c>
    </row>
    <row r="55" spans="1:7" x14ac:dyDescent="0.2">
      <c r="A55" s="12" t="s">
        <v>57</v>
      </c>
      <c r="B55" s="17">
        <f>SUM(B56:B57)</f>
        <v>0</v>
      </c>
      <c r="C55" s="17">
        <f t="shared" ref="C55:G55" si="12">SUM(C56:C57)</f>
        <v>0</v>
      </c>
      <c r="D55" s="17">
        <f t="shared" si="12"/>
        <v>0</v>
      </c>
      <c r="E55" s="17">
        <f t="shared" si="12"/>
        <v>0</v>
      </c>
      <c r="F55" s="17">
        <f t="shared" si="12"/>
        <v>0</v>
      </c>
      <c r="G55" s="17">
        <f t="shared" si="12"/>
        <v>0</v>
      </c>
    </row>
    <row r="56" spans="1:7" ht="22.5" x14ac:dyDescent="0.2">
      <c r="A56" s="16" t="s">
        <v>58</v>
      </c>
      <c r="B56" s="17"/>
      <c r="C56" s="17"/>
      <c r="D56" s="17"/>
      <c r="E56" s="17"/>
      <c r="F56" s="17"/>
      <c r="G56" s="17">
        <f>F56-B56</f>
        <v>0</v>
      </c>
    </row>
    <row r="57" spans="1:7" x14ac:dyDescent="0.2">
      <c r="A57" s="16" t="s">
        <v>59</v>
      </c>
      <c r="B57" s="17"/>
      <c r="C57" s="17"/>
      <c r="D57" s="17"/>
      <c r="E57" s="17"/>
      <c r="F57" s="17"/>
      <c r="G57" s="17">
        <f>F57-B57</f>
        <v>0</v>
      </c>
    </row>
    <row r="58" spans="1:7" x14ac:dyDescent="0.2">
      <c r="A58" s="12" t="s">
        <v>60</v>
      </c>
      <c r="B58" s="17"/>
      <c r="C58" s="17"/>
      <c r="D58" s="17"/>
      <c r="E58" s="17"/>
      <c r="F58" s="17"/>
      <c r="G58" s="17">
        <f>F58-B58</f>
        <v>0</v>
      </c>
    </row>
    <row r="59" spans="1:7" x14ac:dyDescent="0.2">
      <c r="A59" s="12" t="s">
        <v>61</v>
      </c>
      <c r="B59" s="17"/>
      <c r="C59" s="17"/>
      <c r="D59" s="17"/>
      <c r="E59" s="17"/>
      <c r="F59" s="17"/>
      <c r="G59" s="17">
        <f>F59-B59</f>
        <v>0</v>
      </c>
    </row>
    <row r="60" spans="1:7" ht="5.0999999999999996" customHeight="1" x14ac:dyDescent="0.2">
      <c r="A60" s="15"/>
      <c r="B60" s="24"/>
      <c r="C60" s="24"/>
      <c r="D60" s="24"/>
      <c r="E60" s="24"/>
      <c r="F60" s="24"/>
      <c r="G60" s="24"/>
    </row>
    <row r="61" spans="1:7" x14ac:dyDescent="0.2">
      <c r="A61" s="10" t="s">
        <v>62</v>
      </c>
      <c r="B61" s="22">
        <f>B41+B50+B55+B58+B59</f>
        <v>109477706.23999999</v>
      </c>
      <c r="C61" s="22">
        <f t="shared" ref="C61:G61" si="13">C41+C50+C55+C58+C59</f>
        <v>2414128.8299999908</v>
      </c>
      <c r="D61" s="22">
        <f t="shared" si="13"/>
        <v>111669003.84999999</v>
      </c>
      <c r="E61" s="22">
        <f t="shared" si="13"/>
        <v>61498720.780000009</v>
      </c>
      <c r="F61" s="22">
        <f t="shared" si="13"/>
        <v>61498720.780000009</v>
      </c>
      <c r="G61" s="22">
        <f t="shared" si="13"/>
        <v>-47978985.460000008</v>
      </c>
    </row>
    <row r="62" spans="1:7" x14ac:dyDescent="0.2">
      <c r="A62" s="15"/>
      <c r="B62" s="24"/>
      <c r="C62" s="24"/>
      <c r="D62" s="24"/>
      <c r="E62" s="24"/>
      <c r="F62" s="24"/>
      <c r="G62" s="24"/>
    </row>
    <row r="63" spans="1:7" ht="13.5" customHeight="1" x14ac:dyDescent="0.2">
      <c r="A63" s="10" t="s">
        <v>63</v>
      </c>
      <c r="B63" s="22">
        <f>B64</f>
        <v>0</v>
      </c>
      <c r="C63" s="22">
        <f t="shared" ref="C63:G63" si="14">C64</f>
        <v>0</v>
      </c>
      <c r="D63" s="22">
        <f t="shared" si="14"/>
        <v>0</v>
      </c>
      <c r="E63" s="22">
        <f t="shared" si="14"/>
        <v>0</v>
      </c>
      <c r="F63" s="22">
        <f t="shared" si="14"/>
        <v>0</v>
      </c>
      <c r="G63" s="22">
        <f t="shared" si="14"/>
        <v>0</v>
      </c>
    </row>
    <row r="64" spans="1:7" x14ac:dyDescent="0.2">
      <c r="A64" s="12" t="s">
        <v>64</v>
      </c>
      <c r="B64" s="17"/>
      <c r="C64" s="17"/>
      <c r="D64" s="17"/>
      <c r="E64" s="17"/>
      <c r="F64" s="17"/>
      <c r="G64" s="17">
        <f>F64-B64</f>
        <v>0</v>
      </c>
    </row>
    <row r="65" spans="1:7" ht="14.25" customHeight="1" x14ac:dyDescent="0.2">
      <c r="A65" s="15"/>
      <c r="B65" s="24"/>
      <c r="C65" s="24"/>
      <c r="D65" s="24"/>
      <c r="E65" s="24"/>
      <c r="F65" s="24"/>
      <c r="G65" s="24"/>
    </row>
    <row r="66" spans="1:7" x14ac:dyDescent="0.2">
      <c r="A66" s="10" t="s">
        <v>65</v>
      </c>
      <c r="B66" s="22">
        <f>B37+B61+B63</f>
        <v>240997331.82999998</v>
      </c>
      <c r="C66" s="22">
        <f t="shared" ref="C66:G66" si="15">C37+C61+C63</f>
        <v>1768586.3699999899</v>
      </c>
      <c r="D66" s="22">
        <f t="shared" si="15"/>
        <v>242543086.97999999</v>
      </c>
      <c r="E66" s="22">
        <f t="shared" si="15"/>
        <v>132644078.08000001</v>
      </c>
      <c r="F66" s="22">
        <f t="shared" si="15"/>
        <v>132644078.08000001</v>
      </c>
      <c r="G66" s="22">
        <f t="shared" si="15"/>
        <v>-108353253.75000001</v>
      </c>
    </row>
    <row r="67" spans="1:7" x14ac:dyDescent="0.2">
      <c r="A67" s="15"/>
      <c r="B67" s="24"/>
      <c r="C67" s="24"/>
      <c r="D67" s="24"/>
      <c r="E67" s="24"/>
      <c r="F67" s="24"/>
      <c r="G67" s="24"/>
    </row>
    <row r="68" spans="1:7" x14ac:dyDescent="0.2">
      <c r="A68" s="10" t="s">
        <v>66</v>
      </c>
      <c r="B68" s="24"/>
      <c r="C68" s="24"/>
      <c r="D68" s="24"/>
      <c r="E68" s="24"/>
      <c r="F68" s="24"/>
      <c r="G68" s="24"/>
    </row>
    <row r="69" spans="1:7" ht="22.5" x14ac:dyDescent="0.2">
      <c r="A69" s="19" t="s">
        <v>67</v>
      </c>
      <c r="B69" s="17"/>
      <c r="C69" s="17"/>
      <c r="D69" s="17"/>
      <c r="E69" s="17"/>
      <c r="F69" s="17"/>
      <c r="G69" s="17">
        <f>F69-B69</f>
        <v>0</v>
      </c>
    </row>
    <row r="70" spans="1:7" ht="18.75" customHeight="1" x14ac:dyDescent="0.2">
      <c r="A70" s="19" t="s">
        <v>68</v>
      </c>
      <c r="B70" s="17"/>
      <c r="C70" s="17"/>
      <c r="D70" s="17"/>
      <c r="E70" s="17"/>
      <c r="F70" s="17"/>
      <c r="G70" s="17">
        <f>F70-B70</f>
        <v>0</v>
      </c>
    </row>
    <row r="71" spans="1:7" x14ac:dyDescent="0.2">
      <c r="A71" s="11" t="s">
        <v>69</v>
      </c>
      <c r="B71" s="22">
        <f>B69+B70</f>
        <v>0</v>
      </c>
      <c r="C71" s="22">
        <f t="shared" ref="C71:G71" si="16">C69+C70</f>
        <v>0</v>
      </c>
      <c r="D71" s="22">
        <f t="shared" si="16"/>
        <v>0</v>
      </c>
      <c r="E71" s="22">
        <f t="shared" si="16"/>
        <v>0</v>
      </c>
      <c r="F71" s="22">
        <f t="shared" si="16"/>
        <v>0</v>
      </c>
      <c r="G71" s="22">
        <f t="shared" si="16"/>
        <v>0</v>
      </c>
    </row>
    <row r="72" spans="1:7" x14ac:dyDescent="0.2">
      <c r="A72" s="20"/>
      <c r="B72" s="25"/>
      <c r="C72" s="25"/>
      <c r="D72" s="25"/>
      <c r="E72" s="25"/>
      <c r="F72" s="25"/>
      <c r="G72" s="25"/>
    </row>
  </sheetData>
  <autoFilter ref="A3:G70"/>
  <mergeCells count="2">
    <mergeCell ref="A1:G1"/>
    <mergeCell ref="B2:F2"/>
  </mergeCells>
  <dataValidations count="1">
    <dataValidation type="decimal" allowBlank="1" showInputMessage="1" showErrorMessage="1" sqref="B5:G71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2018-02-07T21:36:38Z</cp:lastPrinted>
  <dcterms:created xsi:type="dcterms:W3CDTF">2017-01-11T17:22:08Z</dcterms:created>
  <dcterms:modified xsi:type="dcterms:W3CDTF">2018-07-30T01:46:53Z</dcterms:modified>
</cp:coreProperties>
</file>